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95" sheetId="1" r:id="rId1"/>
  </sheets>
  <externalReferences>
    <externalReference r:id="rId2"/>
  </externalReferences>
  <definedNames>
    <definedName name="АДРЕС" localSheetId="0">'ул Никитина д. 95'!$B$3</definedName>
    <definedName name="АДРЕС">#REF!</definedName>
    <definedName name="АДРЕС2">#REF!</definedName>
    <definedName name="ВХДОЛГ" localSheetId="0">'ул Никитина д. 95'!$G$9</definedName>
    <definedName name="ВХДОЛГ">#REF!</definedName>
    <definedName name="ВХСАЛЬДО" localSheetId="0">'ул Никитина д. 95'!$D$9</definedName>
    <definedName name="ВХСАЛЬДО">#REF!</definedName>
    <definedName name="ВХСАЛЬДО3МЕС">#REF!</definedName>
    <definedName name="ДОГОВОР" localSheetId="0">'ул Никитина д. 95'!$B$4</definedName>
    <definedName name="ДОГОВОР">#REF!</definedName>
    <definedName name="ДОЛГ" localSheetId="0">'ул Никитина д. 95'!$A$9</definedName>
    <definedName name="ДОЛГ">#REF!</definedName>
    <definedName name="ЗАТРАЧЕНОК" localSheetId="0">'ул Никитина д. 95'!$D$41</definedName>
    <definedName name="ЗАТРАЧЕНОК">#REF!</definedName>
    <definedName name="ЗАТРАЧЕНОТ" localSheetId="0">'ул Никитина д. 95'!$D$40</definedName>
    <definedName name="ЗАТРАЧЕНОТ">#REF!</definedName>
    <definedName name="ЗАТРЕМ" localSheetId="0">'ул Никитина д. 95'!$D$56</definedName>
    <definedName name="ЗАТРЕМ">#REF!</definedName>
    <definedName name="ИСХДОЛГ" localSheetId="0">'ул Никитина д. 95'!$G$46</definedName>
    <definedName name="ИСХДОЛГ">#REF!</definedName>
    <definedName name="ИСХСАЛЬДО" localSheetId="0">'ул Никитина д. 95'!$D$46</definedName>
    <definedName name="ИСХСАЛЬДО">#REF!</definedName>
    <definedName name="ИСХСАЛЬДО3МЕС">#REF!</definedName>
    <definedName name="КАП" localSheetId="0">'ул Никитина д. 95'!$C$41</definedName>
    <definedName name="КАП">#REF!</definedName>
    <definedName name="КАПРЕМ">#REF!</definedName>
    <definedName name="КПЕРЕЧИСК" localSheetId="0">'ул Никитина д. 95'!$G$41</definedName>
    <definedName name="КПЕРЕЧИСК">#REF!</definedName>
    <definedName name="КПЕРЕЧИСТ" localSheetId="0">'ул Никитина д. 95'!$G$40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95'!$D$54</definedName>
    <definedName name="НАЧРЕМ">#REF!</definedName>
    <definedName name="НЕЖНАЧРЕМ" localSheetId="0">'ул Никитина д. 95'!$D$55</definedName>
    <definedName name="НЕЖНАЧРЕМ">#REF!</definedName>
    <definedName name="ОПАЛЧЕНОТ" localSheetId="0">'ул Никитина д. 95'!$E$40</definedName>
    <definedName name="ОПАЛЧЕНОТ">#REF!</definedName>
    <definedName name="ОПЛАЧЕНОК" localSheetId="0">'ул Никитина д. 95'!$E$41</definedName>
    <definedName name="ОПЛАЧЕНОК">#REF!</definedName>
    <definedName name="ОСВОЕНО">#REF!</definedName>
    <definedName name="ОСТ" localSheetId="0">'ул Никитина д. 95'!$A$46</definedName>
    <definedName name="ОСТ">#REF!</definedName>
    <definedName name="ПЛОЩАДЬ" localSheetId="0">'ул Никитина д. 95'!$B$5</definedName>
    <definedName name="ПЛОЩАДЬ">#REF!</definedName>
    <definedName name="ПЛОЩАДЬДОМА">#REF!</definedName>
    <definedName name="РАЗМЕРПЛАТЫ" localSheetId="0">'ул Никитина д. 95'!$C$11</definedName>
    <definedName name="РАЗМЕРПЛАТЫ">#REF!</definedName>
    <definedName name="СНРЕМ" localSheetId="0">'ул Никитина д. 95'!#REF!</definedName>
    <definedName name="СНРЕМ">#REF!</definedName>
    <definedName name="ТАРОТОП" localSheetId="0">'ул Никитина д. 95'!$C$16</definedName>
    <definedName name="ТАРОТОП">#REF!</definedName>
    <definedName name="ТАРХВС" localSheetId="0">'ул Никитина д. 95'!$C$17</definedName>
    <definedName name="ТАРХВС">#REF!</definedName>
    <definedName name="ТБО" localSheetId="0">'ул Никитина д. 95'!$C$13</definedName>
    <definedName name="ТБО">#REF!</definedName>
    <definedName name="ТБОНАЧ" localSheetId="0">'ул Никитина д. 95'!$D$13</definedName>
    <definedName name="ТБОНАЧ">#REF!</definedName>
    <definedName name="ТБОНЕД" localSheetId="0">'ул Никитина д. 95'!$F$13</definedName>
    <definedName name="ТБОНЕД">#REF!</definedName>
    <definedName name="ТБООПЛ" localSheetId="0">'ул Никитина д. 95'!$E$13</definedName>
    <definedName name="ТБООПЛ">#REF!</definedName>
    <definedName name="ТБОПОСТ" localSheetId="0">'ул Никитина д. 95'!$G$13</definedName>
    <definedName name="ТБОПОСТ">#REF!</definedName>
    <definedName name="ТЕК" localSheetId="0">'ул Никитина д. 95'!$C$40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G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<sst xmlns="http://schemas.openxmlformats.org/spreadsheetml/2006/main" count="69" uniqueCount="63">
  <si>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</si>
  <si>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</si>
  <si>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95</t>
  </si>
  <si>
    <t>Договор управления №:</t>
  </si>
  <si>
    <t xml:space="preserve">№ 100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</si>
  <si>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</si>
  <si>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</si>
  <si>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</si>
  <si>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</si>
  <si>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</si>
  <si>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</si>
  <si>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</si>
  <si>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</si>
  <si>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</si>
  <si>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</si>
  <si>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</si>
  <si>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</si>
  <si>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</si>
  <si>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</si>
  <si>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</si>
  <si>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</si>
  <si>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</si>
  <si>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</si>
  <si>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</si>
  <si>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</si>
  <si>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</si>
  <si>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</si>
  <si>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</si>
  <si>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</si>
  <si>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</si>
  <si>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</si>
  <si>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</si>
  <si>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</si>
  <si>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</si>
  <si>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</si>
  <si>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</si>
  <si>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</si>
  <si>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стояка ЦО</t>
  </si>
  <si>
    <t>Прочистка вентканалов, газоходов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</si>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</sst>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CS712"/>
  <sheetViews>
    <sheetView tabSelected="1" topLeftCell="A46" workbookViewId="0">
      <selection activeCell="A62" sqref="A62:IV62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2064.3000000000002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488611.13999999996</v>
      </c>
      <c r="E9" s="10" t="s">
        <v>8</v>
      </c>
      <c r="F9" s="11"/>
      <c r="G9" s="9">
        <v>258314.45000000004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195020.24000000002</v>
      </c>
      <c r="E13" s="24">
        <v>200000.9500000001</v>
      </c>
      <c r="F13" s="25">
        <f>ТБОНАЧ-ТБООПЛ</f>
        <v>-4980.7100000000792</v>
      </c>
      <c r="G13" s="26">
        <f>ТБООПЛ</f>
        <v>200000.9500000001</v>
      </c>
    </row>
    <row r="14" spans="1:7" ht="13.5" thickBot="1" x14ac:dyDescent="0.25">
      <c r="A14" s="27"/>
      <c r="B14" s="28" t="s">
        <v>17</v>
      </c>
      <c r="C14" s="29"/>
      <c r="D14" s="30">
        <f>D13</f>
        <v>195020.24000000002</v>
      </c>
      <c r="E14" s="30">
        <f>E13</f>
        <v>200000.9500000001</v>
      </c>
      <c r="F14" s="30">
        <f>F13</f>
        <v>-4980.7100000000792</v>
      </c>
      <c r="G14" s="30">
        <f>SUM(ТБОПОСТ)</f>
        <v>200000.9500000001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731300.83000000007</v>
      </c>
      <c r="E16" s="24">
        <v>741678.85000000009</v>
      </c>
      <c r="F16" s="25">
        <f t="shared" ref="F16:F25" si="0">D16-E16</f>
        <v>-10378.020000000019</v>
      </c>
      <c r="G16" s="26">
        <f t="shared" ref="G16:G25" si="1">E16</f>
        <v>741678.85000000009</v>
      </c>
    </row>
    <row r="17" spans="1:7" x14ac:dyDescent="0.2">
      <c r="A17" s="34"/>
      <c r="B17" s="35" t="s">
        <v>20</v>
      </c>
      <c r="C17" s="23">
        <v>25.95</v>
      </c>
      <c r="D17" s="24">
        <v>187201.55000000005</v>
      </c>
      <c r="E17" s="24">
        <v>191598.63000000003</v>
      </c>
      <c r="F17" s="25">
        <f t="shared" si="0"/>
        <v>-4397.0799999999872</v>
      </c>
      <c r="G17" s="26">
        <f t="shared" si="1"/>
        <v>191598.63000000003</v>
      </c>
    </row>
    <row r="18" spans="1:7" x14ac:dyDescent="0.2">
      <c r="A18" s="34"/>
      <c r="B18" s="35" t="s">
        <v>21</v>
      </c>
      <c r="C18" s="23">
        <v>17.79</v>
      </c>
      <c r="D18" s="24">
        <v>128533.50000000004</v>
      </c>
      <c r="E18" s="24">
        <v>131516.01000000004</v>
      </c>
      <c r="F18" s="25">
        <f t="shared" si="0"/>
        <v>-2982.5099999999948</v>
      </c>
      <c r="G18" s="26">
        <f t="shared" si="1"/>
        <v>131516.01000000004</v>
      </c>
    </row>
    <row r="19" spans="1:7" x14ac:dyDescent="0.2">
      <c r="A19" s="34"/>
      <c r="B19" s="35" t="s">
        <v>22</v>
      </c>
      <c r="C19" s="23">
        <v>4.2300000000000004</v>
      </c>
      <c r="D19" s="24">
        <v>95484.089999999967</v>
      </c>
      <c r="E19" s="24">
        <v>155132.02999999985</v>
      </c>
      <c r="F19" s="25">
        <f t="shared" si="0"/>
        <v>-59647.939999999886</v>
      </c>
      <c r="G19" s="26">
        <f t="shared" si="1"/>
        <v>155132.02999999985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1142519.9700000002</v>
      </c>
      <c r="E26" s="30">
        <f>SUM(E16:E25)</f>
        <v>1219925.52</v>
      </c>
      <c r="F26" s="30">
        <f>SUM(F16:F25)</f>
        <v>-77405.549999999886</v>
      </c>
      <c r="G26" s="30">
        <f>SUM(G16:G25)</f>
        <v>1219925.52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83852.10000000002</v>
      </c>
      <c r="E28" s="24">
        <v>81895.580000000031</v>
      </c>
      <c r="F28" s="25">
        <f>D28-E28</f>
        <v>1956.5199999999895</v>
      </c>
      <c r="G28" s="26">
        <f t="shared" ref="G28:G37" si="2">E28</f>
        <v>81895.580000000031</v>
      </c>
    </row>
    <row r="29" spans="1:7" x14ac:dyDescent="0.2">
      <c r="A29" s="34"/>
      <c r="B29" s="35" t="s">
        <v>25</v>
      </c>
      <c r="C29" s="23">
        <v>0</v>
      </c>
      <c r="D29" s="24">
        <v>19040</v>
      </c>
      <c r="E29" s="24">
        <v>19855.759999999998</v>
      </c>
      <c r="F29" s="25">
        <f>D29-E29</f>
        <v>-815.7599999999984</v>
      </c>
      <c r="G29" s="26">
        <f t="shared" si="2"/>
        <v>19855.759999999998</v>
      </c>
    </row>
    <row r="30" spans="1:7" x14ac:dyDescent="0.2">
      <c r="A30" s="34"/>
      <c r="B30" s="35" t="s">
        <v>26</v>
      </c>
      <c r="C30" s="23">
        <v>6.64</v>
      </c>
      <c r="D30" s="24">
        <v>15107.4</v>
      </c>
      <c r="E30" s="24">
        <v>13737.66</v>
      </c>
      <c r="F30" s="25">
        <f t="shared" ref="F30:F37" si="3">D30-E30</f>
        <v>1369.7399999999998</v>
      </c>
      <c r="G30" s="26">
        <f t="shared" si="2"/>
        <v>13737.66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117999.50000000001</v>
      </c>
      <c r="E38" s="30">
        <f>SUM(E28:E37)</f>
        <v>115489.00000000003</v>
      </c>
      <c r="F38" s="30">
        <f>SUM(F28:F37)</f>
        <v>2510.4999999999909</v>
      </c>
      <c r="G38" s="30">
        <f>SUM(G28:G37)</f>
        <v>115489.00000000003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40875.240000000013</v>
      </c>
      <c r="E40" s="24">
        <v>42184.510000000031</v>
      </c>
      <c r="F40" s="25">
        <f>ЗАТРАЧЕНОТ-ОПАЛЧЕНОТ</f>
        <v>-1309.2700000000186</v>
      </c>
      <c r="G40" s="45">
        <v>18056.320000000003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40875.240000000013</v>
      </c>
      <c r="E42" s="30">
        <f>E41+E40</f>
        <v>42184.510000000031</v>
      </c>
      <c r="F42" s="30">
        <f>F41+F40</f>
        <v>-1309.2700000000186</v>
      </c>
      <c r="G42" s="30">
        <f>КПЕРЕЧИСТ+КПЕРЕЧИСК</f>
        <v>18056.320000000003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1496414.9500000002</v>
      </c>
      <c r="E44" s="30">
        <f>E42+E38+E26+E14</f>
        <v>1577599.9800000002</v>
      </c>
      <c r="F44" s="30">
        <f>F42+F38+F26+F14</f>
        <v>-81185.03</v>
      </c>
      <c r="G44" s="30">
        <f>G42+G38+G26+G14</f>
        <v>1553471.7900000003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407426.10999999935</v>
      </c>
      <c r="E46" s="10" t="s">
        <v>8</v>
      </c>
      <c r="F46" s="11"/>
      <c r="G46" s="9">
        <v>192674.35000000003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42184.510000000017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18056.320000000003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7594.4400000000005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1424.88</v>
      </c>
      <c r="G58" s="61"/>
    </row>
    <row r="59" spans="1:7" s="62" customFormat="1" x14ac:dyDescent="0.2">
      <c r="A59" s="61" t="s">
        <v>38</v>
      </c>
      <c r="B59" s="61"/>
      <c r="C59" s="61"/>
      <c r="D59" s="61"/>
      <c r="E59" s="61"/>
      <c r="F59" s="61">
        <v>5897.39</v>
      </c>
      <c r="G59" s="61"/>
    </row>
    <row r="60" spans="1:7" s="62" customFormat="1" x14ac:dyDescent="0.2">
      <c r="A60" s="61" t="s">
        <v>38</v>
      </c>
      <c r="B60" s="61"/>
      <c r="C60" s="61"/>
      <c r="D60" s="61"/>
      <c r="E60" s="61"/>
      <c r="F60" s="61">
        <v>235.57</v>
      </c>
      <c r="G60" s="61"/>
    </row>
    <row r="61" spans="1:7" s="62" customFormat="1" x14ac:dyDescent="0.2">
      <c r="A61" s="61" t="s">
        <v>38</v>
      </c>
      <c r="B61" s="61"/>
      <c r="C61" s="61"/>
      <c r="D61" s="61"/>
      <c r="E61" s="61"/>
      <c r="F61" s="61">
        <v>2904.04</v>
      </c>
      <c r="G61" s="61"/>
    </row>
    <row r="62" spans="1:7" s="62" customFormat="1" x14ac:dyDescent="0.2"/>
    <row r="63" spans="1:7" s="62" customFormat="1" x14ac:dyDescent="0.2">
      <c r="A63" s="63" t="s">
        <v>39</v>
      </c>
    </row>
    <row r="64" spans="1:7" s="62" customFormat="1" x14ac:dyDescent="0.2"/>
    <row r="65" spans="1:97" s="62" customFormat="1" x14ac:dyDescent="0.2">
      <c r="A65" s="64" t="s">
        <v>40</v>
      </c>
      <c r="B65" s="64"/>
      <c r="D65" s="65">
        <v>12982.989999999991</v>
      </c>
      <c r="E65" s="66"/>
    </row>
    <row r="66" spans="1:97" s="62" customFormat="1" x14ac:dyDescent="0.2">
      <c r="A66" s="64" t="s">
        <v>41</v>
      </c>
      <c r="B66" s="64"/>
      <c r="D66" s="67">
        <v>0</v>
      </c>
      <c r="E66" s="68"/>
    </row>
    <row r="67" spans="1:97" s="62" customFormat="1" x14ac:dyDescent="0.2">
      <c r="A67" s="64" t="s">
        <v>42</v>
      </c>
      <c r="B67" s="64"/>
      <c r="D67" s="67">
        <v>4800</v>
      </c>
      <c r="E67" s="68"/>
    </row>
    <row r="68" spans="1:97" s="62" customFormat="1" x14ac:dyDescent="0.2">
      <c r="A68" s="64" t="s">
        <v>43</v>
      </c>
      <c r="B68" s="64"/>
      <c r="D68" s="67">
        <v>303335.89999999997</v>
      </c>
      <c r="E68" s="68"/>
    </row>
    <row r="69" spans="1:97" s="62" customFormat="1" x14ac:dyDescent="0.2">
      <c r="A69" s="64" t="s">
        <v>44</v>
      </c>
      <c r="B69" s="64"/>
      <c r="D69" s="69">
        <v>0</v>
      </c>
      <c r="E69" s="70"/>
    </row>
    <row r="70" spans="1:97" s="62" customFormat="1" x14ac:dyDescent="0.2">
      <c r="A70" s="71" t="s">
        <v>45</v>
      </c>
      <c r="B70" s="71"/>
      <c r="C70" s="71"/>
      <c r="D70" s="71"/>
      <c r="E70" s="71"/>
      <c r="F70" s="71" t="s">
        <v>46</v>
      </c>
      <c r="G70" s="71"/>
    </row>
    <row r="71" spans="1:97" s="62" customFormat="1" x14ac:dyDescent="0.2">
      <c r="A71" s="72" t="s">
        <v>47</v>
      </c>
      <c r="B71" s="72"/>
      <c r="D71" s="73">
        <v>17782.989999999991</v>
      </c>
      <c r="E71" s="74"/>
    </row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/>
    <row r="76" spans="1:97" s="62" customFormat="1" x14ac:dyDescent="0.2">
      <c r="A76" s="75" t="s">
        <v>48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49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50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51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52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53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54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55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56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6"/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57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5" t="s">
        <v>58</v>
      </c>
      <c r="B89" s="75"/>
      <c r="C89" s="75"/>
      <c r="D89" s="75"/>
      <c r="E89" s="75"/>
      <c r="F89" s="75"/>
      <c r="G89" s="75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59</v>
      </c>
      <c r="B92" s="77"/>
      <c r="C92" s="77"/>
      <c r="D92" s="77"/>
      <c r="E92" s="77"/>
      <c r="F92" s="78" t="s">
        <v>60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9"/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/>
      <c r="B94" s="77"/>
      <c r="C94" s="77"/>
      <c r="D94" s="77"/>
      <c r="E94" s="77"/>
      <c r="F94" s="78"/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 t="s">
        <v>61</v>
      </c>
      <c r="B95" s="77"/>
      <c r="C95" s="77"/>
      <c r="D95" s="77"/>
      <c r="E95" s="77"/>
      <c r="F95" s="78" t="s">
        <v>62</v>
      </c>
      <c r="G95" s="7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6">
    <mergeCell ref="F94:G94"/>
    <mergeCell ref="F95:G95"/>
    <mergeCell ref="A84:G84"/>
    <mergeCell ref="A85:G85"/>
    <mergeCell ref="A86:G86"/>
    <mergeCell ref="A88:G88"/>
    <mergeCell ref="A89:G89"/>
    <mergeCell ref="F92:G92"/>
    <mergeCell ref="A76:G76"/>
    <mergeCell ref="A77:G77"/>
    <mergeCell ref="A78:G78"/>
    <mergeCell ref="A80:G80"/>
    <mergeCell ref="A81:G81"/>
    <mergeCell ref="A82:G82"/>
    <mergeCell ref="A69:B69"/>
    <mergeCell ref="D69:E69"/>
    <mergeCell ref="A70:E70"/>
    <mergeCell ref="F70:G70"/>
    <mergeCell ref="A71:B71"/>
    <mergeCell ref="D71:E71"/>
    <mergeCell ref="A66:B66"/>
    <mergeCell ref="D66:E66"/>
    <mergeCell ref="A67:B67"/>
    <mergeCell ref="D67:E67"/>
    <mergeCell ref="A68:B68"/>
    <mergeCell ref="D68:E68"/>
    <mergeCell ref="A60:E60"/>
    <mergeCell ref="F60:G60"/>
    <mergeCell ref="A61:E61"/>
    <mergeCell ref="F61:G61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95</vt:lpstr>
      <vt:lpstr>'ул Никитина д. 95'!АДРЕС</vt:lpstr>
      <vt:lpstr>'ул Никитина д. 95'!ВХДОЛГ</vt:lpstr>
      <vt:lpstr>'ул Никитина д. 95'!ВХСАЛЬДО</vt:lpstr>
      <vt:lpstr>'ул Никитина д. 95'!ДОГОВОР</vt:lpstr>
      <vt:lpstr>'ул Никитина д. 95'!ДОЛГ</vt:lpstr>
      <vt:lpstr>'ул Никитина д. 95'!ЗАТРАЧЕНОК</vt:lpstr>
      <vt:lpstr>'ул Никитина д. 95'!ЗАТРАЧЕНОТ</vt:lpstr>
      <vt:lpstr>'ул Никитина д. 95'!ЗАТРЕМ</vt:lpstr>
      <vt:lpstr>'ул Никитина д. 95'!ИСХДОЛГ</vt:lpstr>
      <vt:lpstr>'ул Никитина д. 95'!ИСХСАЛЬДО</vt:lpstr>
      <vt:lpstr>'ул Никитина д. 95'!КАП</vt:lpstr>
      <vt:lpstr>'ул Никитина д. 95'!КПЕРЕЧИСК</vt:lpstr>
      <vt:lpstr>'ул Никитина д. 95'!КПЕРЕЧИСТ</vt:lpstr>
      <vt:lpstr>'ул Никитина д. 95'!НАЧРЕМ</vt:lpstr>
      <vt:lpstr>'ул Никитина д. 95'!НЕЖНАЧРЕМ</vt:lpstr>
      <vt:lpstr>'ул Никитина д. 95'!ОПАЛЧЕНОТ</vt:lpstr>
      <vt:lpstr>'ул Никитина д. 95'!ОПЛАЧЕНОК</vt:lpstr>
      <vt:lpstr>'ул Никитина д. 95'!ОСТ</vt:lpstr>
      <vt:lpstr>'ул Никитина д. 95'!ПЛОЩАДЬ</vt:lpstr>
      <vt:lpstr>'ул Никитина д. 95'!РАЗМЕРПЛАТЫ</vt:lpstr>
      <vt:lpstr>'ул Никитина д. 95'!ТАРОТОП</vt:lpstr>
      <vt:lpstr>'ул Никитина д. 95'!ТАРХВС</vt:lpstr>
      <vt:lpstr>'ул Никитина д. 95'!ТБО</vt:lpstr>
      <vt:lpstr>'ул Никитина д. 95'!ТБОНАЧ</vt:lpstr>
      <vt:lpstr>'ул Никитина д. 95'!ТБОНЕД</vt:lpstr>
      <vt:lpstr>'ул Никитина д. 95'!ТБООПЛ</vt:lpstr>
      <vt:lpstr>'ул Никитина д. 95'!ТБОПОСТ</vt:lpstr>
      <vt:lpstr>'ул Никитина д. 95'!ТЕК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2018-03-30T13:21:39Z</dcterms:created>
  <dcterms:modified xsi:type="dcterms:W3CDTF">2018-03-30T13:21:39Z</dcterms:modified>
</cp:coreProperties>
</file>